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<sst xmlns="http://schemas.openxmlformats.org/spreadsheetml/2006/main" count="117" uniqueCount="50">
  <si>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</si>
  <si>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</si>
  <si>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</si>
  <si>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</si>
  <si>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</si>
  <si>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</si>
  <si>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</si>
  <si>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</si>
  <si>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</si>
  <si>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</si>
  <si>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</si>
  <si>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</si>
  <si>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</si>
  <si>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</si>
  <si>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</si>
  <si>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</si>
  <si>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</si>
  <si>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</si>
  <si>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</si>
  <si>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</si>
  <si>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</si>
  <si>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</si>
  <si>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</si>
  <si>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</si>
  <si>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</si>
  <si>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</si>
  <si>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</si>
  <si>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</si>
  <si>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</si>
  <si>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</si>
  <si>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</si>
  <si>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</si>
  <si>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</si>
  <si>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</si>
  <si>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</si>
  <si>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</si>
  <si>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</si>
  <si>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</si>
  <si>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</si>
  <si>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</si>
  <si>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</si>
  <si>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</si>
  <si>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</si>
  <si>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</si>
  <si>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</si>
  <si>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</si>
  <si>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</si>
  <si>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</si>
  <si>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</si>
  <si>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July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</si>
</sst>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472497</c:v>
                </c:pt>
                <c:pt idx="1">
                  <c:v>90681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563178</c:v>
                </c:pt>
                <c:pt idx="1">
                  <c:v>6269</c:v>
                </c:pt>
                <c:pt idx="2">
                  <c:v>565</c:v>
                </c:pt>
                <c:pt idx="3">
                  <c:v>3132</c:v>
                </c:pt>
                <c:pt idx="4">
                  <c:v>179806</c:v>
                </c:pt>
                <c:pt idx="5">
                  <c:v>1141</c:v>
                </c:pt>
                <c:pt idx="6">
                  <c:v>2630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152465173557</c:v>
                </c:pt>
                <c:pt idx="1">
                  <c:v>7071925509</c:v>
                </c:pt>
                <c:pt idx="2">
                  <c:v>527896814</c:v>
                </c:pt>
                <c:pt idx="3">
                  <c:v>1856045000</c:v>
                </c:pt>
                <c:pt idx="4">
                  <c:v>382984617486</c:v>
                </c:pt>
                <c:pt idx="5">
                  <c:v>8947919000</c:v>
                </c:pt>
                <c:pt idx="6">
                  <c:v>7365125036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95450733227</c:v>
                </c:pt>
                <c:pt idx="1">
                  <c:v>57014440330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270722.88611593493</c:v>
                </c:pt>
                <c:pt idx="1">
                  <c:v>272943.31048180716</c:v>
                </c:pt>
                <c:pt idx="2">
                  <c:v>269747.093936745</c:v>
                </c:pt>
                <c:pt idx="3">
                  <c:v>251382.91999883752</c:v>
                </c:pt>
                <c:pt idx="4">
                  <c:v>313336.65101620235</c:v>
                </c:pt>
              </c:numCache>
            </c:numRef>
          </c:val>
        </c:ser>
        <c:axId val="41541266"/>
        <c:axId val="38327075"/>
      </c:barChart>
      <c:cat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541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7842172.6555652935</c:v>
                </c:pt>
                <c:pt idx="1">
                  <c:v>9064705.88235294</c:v>
                </c:pt>
                <c:pt idx="2">
                  <c:v>7823682.384341637</c:v>
                </c:pt>
                <c:pt idx="3">
                  <c:v>7904206.161137441</c:v>
                </c:pt>
                <c:pt idx="4">
                  <c:v>7580960.714285715</c:v>
                </c:pt>
              </c:numCache>
            </c:numRef>
          </c:val>
        </c:ser>
        <c:axId val="9399356"/>
        <c:axId val="17485341"/>
      </c:bar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399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1128078.7221247407</c:v>
                </c:pt>
                <c:pt idx="1">
                  <c:v>605788.4781507283</c:v>
                </c:pt>
                <c:pt idx="2">
                  <c:v>1303920.1496801705</c:v>
                </c:pt>
                <c:pt idx="3">
                  <c:v>1138413.164722685</c:v>
                </c:pt>
                <c:pt idx="4">
                  <c:v>2725790.9959100205</c:v>
                </c:pt>
              </c:numCache>
            </c:numRef>
          </c:val>
        </c:ser>
        <c:axId val="23150342"/>
        <c:axId val="7026487"/>
      </c:barChart>
      <c:catAx>
        <c:axId val="2315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934330.6442477877</c:v>
                </c:pt>
                <c:pt idx="1">
                  <c:v>404062.5</c:v>
                </c:pt>
                <c:pt idx="2">
                  <c:v>1065434.46799117</c:v>
                </c:pt>
                <c:pt idx="3">
                  <c:v>1097292.9906103287</c:v>
                </c:pt>
                <c:pt idx="4">
                  <c:v>562777.7777777778</c:v>
                </c:pt>
              </c:numCache>
            </c:numRef>
          </c:val>
        </c:ser>
        <c:axId val="63238384"/>
        <c:axId val="32274545"/>
      </c:bar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238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592606.9604086846</c:v>
                </c:pt>
                <c:pt idx="1">
                  <c:v>368080.8080808081</c:v>
                </c:pt>
                <c:pt idx="2">
                  <c:v>656402.2140221403</c:v>
                </c:pt>
                <c:pt idx="3">
                  <c:v>682173.7891737892</c:v>
                </c:pt>
                <c:pt idx="4">
                  <c:v>590277.7777777778</c:v>
                </c:pt>
              </c:numCache>
            </c:numRef>
          </c:val>
        </c:ser>
        <c:axId val="22035450"/>
        <c:axId val="64101323"/>
      </c:barChart>
      <c:catAx>
        <c:axId val="220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2129987.9730709763</c:v>
                </c:pt>
                <c:pt idx="1">
                  <c:v>1085911.3675356042</c:v>
                </c:pt>
                <c:pt idx="2">
                  <c:v>2391549.912132698</c:v>
                </c:pt>
                <c:pt idx="3">
                  <c:v>2361711.1559231966</c:v>
                </c:pt>
                <c:pt idx="4">
                  <c:v>2425383.435784037</c:v>
                </c:pt>
              </c:numCache>
            </c:numRef>
          </c:val>
        </c:ser>
        <c:axId val="40040996"/>
        <c:axId val="24824645"/>
      </c:barChart>
      <c:cat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102229</c:v>
                </c:pt>
                <c:pt idx="1">
                  <c:v>1313</c:v>
                </c:pt>
                <c:pt idx="2">
                  <c:v>186</c:v>
                </c:pt>
                <c:pt idx="3">
                  <c:v>303</c:v>
                </c:pt>
                <c:pt idx="4">
                  <c:v>9748</c:v>
                </c:pt>
                <c:pt idx="5">
                  <c:v>640</c:v>
                </c:pt>
                <c:pt idx="6">
                  <c:v>553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4be5d3e-6352-4464-9a00-f39099c1525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$152.47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8818c7cd-f084-467e-8dbc-d05ae3f71ee4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563,178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b8ff752-c350-4be4-9cf5-02e5bb8b39f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756,721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3665117-e45e-412e-9486-19423173b0b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$561,218,702,402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2b971d3-955d-4838-a414-ab00c687442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114,972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V16" sqref="V16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5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32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472497</v>
      </c>
      <c r="C6" s="7">
        <f>B6/B$9</f>
        <v>0.8389834119940764</v>
      </c>
      <c r="D6" s="14">
        <v>95450733227</v>
      </c>
      <c r="E6" s="7">
        <f>D6/D$9</f>
        <v>0.6260494183697314</v>
      </c>
    </row>
    <row r="7" spans="1:5" ht="12.75">
      <c r="A7" s="1" t="s">
        <v>30</v>
      </c>
      <c r="B7" s="6">
        <v>90681</v>
      </c>
      <c r="C7" s="7">
        <f>B7/B$9</f>
        <v>0.16101658800592353</v>
      </c>
      <c r="D7" s="14">
        <v>57014440330</v>
      </c>
      <c r="E7" s="7">
        <f>D7/D$9</f>
        <v>0.3739505816302686</v>
      </c>
    </row>
    <row r="9" spans="1:7" ht="12.75">
      <c r="A9" s="9" t="s">
        <v>12</v>
      </c>
      <c r="B9" s="10">
        <f>SUM(B6:B7)</f>
        <v>563178</v>
      </c>
      <c r="C9" s="29">
        <f>SUM(C6:C7)</f>
        <v>1</v>
      </c>
      <c r="D9" s="15">
        <f>SUM(D6:D7)</f>
        <v>152465173557</v>
      </c>
      <c r="E9" s="29">
        <f>SUM(E6:E7)</f>
        <v>1</v>
      </c>
      <c r="G9" s="54">
        <f>+D9/1000000000</f>
        <v>152.465173557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38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102229</v>
      </c>
      <c r="C5" s="7">
        <f>B5/B$13</f>
        <v>0.8891643182687958</v>
      </c>
      <c r="D5" s="6">
        <v>563178</v>
      </c>
      <c r="E5" s="7">
        <f>D5/D$13</f>
        <v>0.7442346650879254</v>
      </c>
      <c r="F5" s="14">
        <v>152465173557</v>
      </c>
      <c r="G5" s="7">
        <f>F5/F$13</f>
        <v>0.2716680198012886</v>
      </c>
      <c r="H5" s="14">
        <f>IF(D5=0,"-",+F5/D5)</f>
        <v>270722.88611593493</v>
      </c>
      <c r="I5" s="25"/>
    </row>
    <row r="6" spans="1:8" ht="12.75">
      <c r="A6" s="51" t="s">
        <v>6</v>
      </c>
      <c r="B6" s="6">
        <v>1313</v>
      </c>
      <c r="C6" s="7">
        <f aca="true" t="shared" si="0" ref="C6:C11">B6/B$13</f>
        <v>0.011420171867933062</v>
      </c>
      <c r="D6" s="6">
        <v>6269</v>
      </c>
      <c r="E6" s="7">
        <f aca="true" t="shared" si="1" ref="E6:E11">D6/D$13</f>
        <v>0.008284427153468716</v>
      </c>
      <c r="F6" s="14">
        <v>7071925509</v>
      </c>
      <c r="G6" s="7">
        <f aca="true" t="shared" si="2" ref="G6:G11">F6/F$13</f>
        <v>0.012601015395125575</v>
      </c>
      <c r="H6" s="14">
        <f aca="true" t="shared" si="3" ref="H6:H11">IF(D6=0,"-",+F6/D6)</f>
        <v>1128078.7221247407</v>
      </c>
    </row>
    <row r="7" spans="1:8" ht="12.75">
      <c r="A7" s="51" t="s">
        <v>7</v>
      </c>
      <c r="B7" s="6">
        <v>186</v>
      </c>
      <c r="C7" s="7">
        <f t="shared" si="0"/>
        <v>0.001617785199874752</v>
      </c>
      <c r="D7" s="6">
        <v>565</v>
      </c>
      <c r="E7" s="7">
        <f t="shared" si="1"/>
        <v>0.0007466424217115687</v>
      </c>
      <c r="F7" s="14">
        <v>527896814</v>
      </c>
      <c r="G7" s="7">
        <f t="shared" si="2"/>
        <v>0.0009406258411215034</v>
      </c>
      <c r="H7" s="14">
        <f t="shared" si="3"/>
        <v>934330.6442477877</v>
      </c>
    </row>
    <row r="8" spans="1:8" ht="12.75">
      <c r="A8" s="51" t="s">
        <v>8</v>
      </c>
      <c r="B8" s="6">
        <v>303</v>
      </c>
      <c r="C8" s="7">
        <f t="shared" si="0"/>
        <v>0.002635424277215322</v>
      </c>
      <c r="D8" s="6">
        <v>3132</v>
      </c>
      <c r="E8" s="7">
        <f t="shared" si="1"/>
        <v>0.00413890984920466</v>
      </c>
      <c r="F8" s="14">
        <v>1856045000</v>
      </c>
      <c r="G8" s="7">
        <f t="shared" si="2"/>
        <v>0.0033071688310745534</v>
      </c>
      <c r="H8" s="14">
        <f t="shared" si="3"/>
        <v>592606.9604086846</v>
      </c>
    </row>
    <row r="9" spans="1:8" ht="12.75">
      <c r="A9" s="51" t="s">
        <v>9</v>
      </c>
      <c r="B9" s="6">
        <v>9748</v>
      </c>
      <c r="C9" s="7">
        <f t="shared" si="0"/>
        <v>0.0847858609052639</v>
      </c>
      <c r="D9" s="6">
        <v>179806</v>
      </c>
      <c r="E9" s="7">
        <f t="shared" si="1"/>
        <v>0.23761201288189437</v>
      </c>
      <c r="F9" s="14">
        <v>382984617486</v>
      </c>
      <c r="G9" s="7">
        <f t="shared" si="2"/>
        <v>0.6824159919240695</v>
      </c>
      <c r="H9" s="14">
        <f t="shared" si="3"/>
        <v>2129987.9730709763</v>
      </c>
    </row>
    <row r="10" spans="1:8" ht="12.75">
      <c r="A10" s="51" t="s">
        <v>10</v>
      </c>
      <c r="B10" s="6">
        <v>640</v>
      </c>
      <c r="C10" s="7">
        <f t="shared" si="0"/>
        <v>0.0055665727307518354</v>
      </c>
      <c r="D10" s="6">
        <v>1141</v>
      </c>
      <c r="E10" s="7">
        <f t="shared" si="1"/>
        <v>0.001507821244553805</v>
      </c>
      <c r="F10" s="14">
        <v>8947919000</v>
      </c>
      <c r="G10" s="7">
        <f t="shared" si="2"/>
        <v>0.015943729176706268</v>
      </c>
      <c r="H10" s="14">
        <f t="shared" si="3"/>
        <v>7842172.6555652935</v>
      </c>
    </row>
    <row r="11" spans="1:8" ht="12.75">
      <c r="A11" s="51" t="s">
        <v>11</v>
      </c>
      <c r="B11" s="6">
        <v>553</v>
      </c>
      <c r="C11" s="7">
        <f t="shared" si="0"/>
        <v>0.0048098667501652575</v>
      </c>
      <c r="D11" s="6">
        <v>2630</v>
      </c>
      <c r="E11" s="7">
        <f t="shared" si="1"/>
        <v>0.0034755213612414613</v>
      </c>
      <c r="F11" s="14">
        <v>7365125036</v>
      </c>
      <c r="G11" s="7">
        <f t="shared" si="2"/>
        <v>0.013123449030614047</v>
      </c>
      <c r="H11" s="14">
        <f t="shared" si="3"/>
        <v>2800427.770342205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114972</v>
      </c>
      <c r="C13" s="11">
        <f t="shared" si="4"/>
        <v>0.9999999999999999</v>
      </c>
      <c r="D13" s="10">
        <f t="shared" si="4"/>
        <v>756721</v>
      </c>
      <c r="E13" s="12">
        <f t="shared" si="4"/>
        <v>0.9999999999999998</v>
      </c>
      <c r="F13" s="15">
        <f t="shared" si="4"/>
        <v>561218702402</v>
      </c>
      <c r="G13" s="12">
        <f t="shared" si="4"/>
        <v>1.0000000000000002</v>
      </c>
      <c r="H13" s="15">
        <f>F13/D13</f>
        <v>741645.4709225725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54727</v>
      </c>
      <c r="C16" s="7">
        <f aca="true" t="shared" si="5" ref="C16:C22">B16/B$24</f>
        <v>0.9094942914596248</v>
      </c>
      <c r="D16" s="6">
        <v>171936</v>
      </c>
      <c r="E16" s="7">
        <f aca="true" t="shared" si="6" ref="E16:E22">D16/D$24</f>
        <v>0.8159530747254624</v>
      </c>
      <c r="F16" s="20">
        <v>46928781031</v>
      </c>
      <c r="G16" s="7">
        <f aca="true" t="shared" si="7" ref="G16:G22">F16/F$24</f>
        <v>0.5332965324492918</v>
      </c>
      <c r="H16" s="20">
        <f aca="true" t="shared" si="8" ref="H16:H22">IF(D16=0,"-",+F16/D16)</f>
        <v>272943.31048180716</v>
      </c>
      <c r="J16" s="8"/>
      <c r="M16" s="1"/>
      <c r="N16" s="1"/>
    </row>
    <row r="17" spans="1:14" ht="12.75">
      <c r="A17" s="1" t="s">
        <v>6</v>
      </c>
      <c r="B17" s="6">
        <v>550</v>
      </c>
      <c r="C17" s="7">
        <f t="shared" si="5"/>
        <v>0.009140312100111346</v>
      </c>
      <c r="D17" s="6">
        <v>1579</v>
      </c>
      <c r="E17" s="7">
        <f t="shared" si="6"/>
        <v>0.007493427234502985</v>
      </c>
      <c r="F17" s="20">
        <v>956540007</v>
      </c>
      <c r="G17" s="7">
        <f t="shared" si="7"/>
        <v>0.010870077118456344</v>
      </c>
      <c r="H17" s="20">
        <f t="shared" si="8"/>
        <v>605788.4781507283</v>
      </c>
      <c r="J17" s="8"/>
      <c r="M17" s="1"/>
      <c r="N17" s="1"/>
    </row>
    <row r="18" spans="1:14" ht="12.75">
      <c r="A18" s="1" t="s">
        <v>7</v>
      </c>
      <c r="B18" s="6">
        <v>54</v>
      </c>
      <c r="C18" s="7">
        <f t="shared" si="5"/>
        <v>0.0008974124607382049</v>
      </c>
      <c r="D18" s="6">
        <v>112</v>
      </c>
      <c r="E18" s="7">
        <f t="shared" si="6"/>
        <v>0.0005315160546322574</v>
      </c>
      <c r="F18" s="20">
        <v>45255000</v>
      </c>
      <c r="G18" s="7">
        <f t="shared" si="7"/>
        <v>0.0005142757609674573</v>
      </c>
      <c r="H18" s="20">
        <f t="shared" si="8"/>
        <v>404062.5</v>
      </c>
      <c r="J18" s="8"/>
      <c r="M18" s="1"/>
      <c r="N18" s="1"/>
    </row>
    <row r="19" spans="1:14" ht="12.75">
      <c r="A19" s="1" t="s">
        <v>8</v>
      </c>
      <c r="B19" s="6">
        <v>166</v>
      </c>
      <c r="C19" s="7">
        <f t="shared" si="5"/>
        <v>0.0027587123793063333</v>
      </c>
      <c r="D19" s="6">
        <v>693</v>
      </c>
      <c r="E19" s="7">
        <f t="shared" si="6"/>
        <v>0.003288755588037092</v>
      </c>
      <c r="F19" s="20">
        <v>255080000</v>
      </c>
      <c r="G19" s="7">
        <f t="shared" si="7"/>
        <v>0.0028987175142543144</v>
      </c>
      <c r="H19" s="20">
        <f t="shared" si="8"/>
        <v>368080.8080808081</v>
      </c>
      <c r="J19" s="8"/>
      <c r="M19" s="1"/>
      <c r="N19" s="1"/>
    </row>
    <row r="20" spans="1:14" ht="12.75">
      <c r="A20" s="1" t="s">
        <v>9</v>
      </c>
      <c r="B20" s="6">
        <v>4567</v>
      </c>
      <c r="C20" s="7">
        <f t="shared" si="5"/>
        <v>0.07589782792947003</v>
      </c>
      <c r="D20" s="6">
        <v>36021</v>
      </c>
      <c r="E20" s="7">
        <f t="shared" si="6"/>
        <v>0.17094410539204055</v>
      </c>
      <c r="F20" s="20">
        <v>39115613370</v>
      </c>
      <c r="G20" s="7">
        <f t="shared" si="7"/>
        <v>0.44450805063673837</v>
      </c>
      <c r="H20" s="20">
        <f t="shared" si="8"/>
        <v>1085911.3675356042</v>
      </c>
      <c r="J20" s="8"/>
      <c r="M20" s="1"/>
      <c r="N20" s="1"/>
    </row>
    <row r="21" spans="1:14" ht="12.75">
      <c r="A21" s="1" t="s">
        <v>10</v>
      </c>
      <c r="B21" s="6">
        <v>16</v>
      </c>
      <c r="C21" s="7">
        <f t="shared" si="5"/>
        <v>0.00026589998836687554</v>
      </c>
      <c r="D21" s="6">
        <v>17</v>
      </c>
      <c r="E21" s="7">
        <f t="shared" si="6"/>
        <v>8.067654400668192E-05</v>
      </c>
      <c r="F21" s="20">
        <v>154100000</v>
      </c>
      <c r="G21" s="7">
        <f t="shared" si="7"/>
        <v>0.0017511853886882148</v>
      </c>
      <c r="H21" s="20">
        <f t="shared" si="8"/>
        <v>9064705.88235294</v>
      </c>
      <c r="J21" s="8"/>
      <c r="M21" s="1"/>
      <c r="N21" s="1"/>
    </row>
    <row r="22" spans="1:14" ht="12.75">
      <c r="A22" s="1" t="s">
        <v>11</v>
      </c>
      <c r="B22" s="6">
        <v>93</v>
      </c>
      <c r="C22" s="7">
        <f t="shared" si="5"/>
        <v>0.0015455436823824638</v>
      </c>
      <c r="D22" s="6">
        <v>360</v>
      </c>
      <c r="E22" s="7">
        <f t="shared" si="6"/>
        <v>0.00170844446131797</v>
      </c>
      <c r="F22" s="20">
        <v>542167001</v>
      </c>
      <c r="G22" s="7">
        <f t="shared" si="7"/>
        <v>0.006161161131603561</v>
      </c>
      <c r="H22" s="20">
        <f t="shared" si="8"/>
        <v>1506019.447222222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60173</v>
      </c>
      <c r="C24" s="11">
        <f t="shared" si="9"/>
        <v>1</v>
      </c>
      <c r="D24" s="10">
        <f t="shared" si="9"/>
        <v>210718</v>
      </c>
      <c r="E24" s="11">
        <f t="shared" si="9"/>
        <v>1</v>
      </c>
      <c r="F24" s="21">
        <f t="shared" si="9"/>
        <v>87997536409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101634</v>
      </c>
      <c r="C27" s="7">
        <f>B27/B$35</f>
        <v>0.8887353748753913</v>
      </c>
      <c r="D27" s="6">
        <v>391242</v>
      </c>
      <c r="E27" s="7">
        <f>D27/D$35</f>
        <v>0.7165565024367998</v>
      </c>
      <c r="F27" s="20">
        <v>105536392526</v>
      </c>
      <c r="G27" s="7">
        <f>F27/F$35</f>
        <v>0.22301705864010554</v>
      </c>
      <c r="H27" s="20">
        <f aca="true" t="shared" si="10" ref="H27:H33">IF(D27=0,"-",+F27/D27)</f>
        <v>269747.093936745</v>
      </c>
      <c r="J27" s="8"/>
    </row>
    <row r="28" spans="1:10" ht="12.75">
      <c r="A28" s="1" t="s">
        <v>6</v>
      </c>
      <c r="B28" s="6">
        <v>1306</v>
      </c>
      <c r="C28" s="7">
        <f aca="true" t="shared" si="11" ref="C28:C33">B28/B$35</f>
        <v>0.01142027667500306</v>
      </c>
      <c r="D28" s="6">
        <v>4690</v>
      </c>
      <c r="E28" s="7">
        <f aca="true" t="shared" si="12" ref="E28:E33">D28/D$35</f>
        <v>0.008589696393609559</v>
      </c>
      <c r="F28" s="20">
        <v>6115385502</v>
      </c>
      <c r="G28" s="7">
        <f aca="true" t="shared" si="13" ref="G28:G33">F28/F$35</f>
        <v>0.012922890904863838</v>
      </c>
      <c r="H28" s="20">
        <f t="shared" si="10"/>
        <v>1303920.1496801705</v>
      </c>
      <c r="J28" s="8"/>
    </row>
    <row r="29" spans="1:10" ht="12.75">
      <c r="A29" s="1" t="s">
        <v>7</v>
      </c>
      <c r="B29" s="6">
        <v>185</v>
      </c>
      <c r="C29" s="7">
        <f t="shared" si="11"/>
        <v>0.0016177267878067123</v>
      </c>
      <c r="D29" s="6">
        <v>453</v>
      </c>
      <c r="E29" s="7">
        <f t="shared" si="12"/>
        <v>0.0008296657710671919</v>
      </c>
      <c r="F29" s="20">
        <v>482641814</v>
      </c>
      <c r="G29" s="7">
        <f t="shared" si="13"/>
        <v>0.0010199074950234567</v>
      </c>
      <c r="H29" s="20">
        <f t="shared" si="10"/>
        <v>1065434.46799117</v>
      </c>
      <c r="J29" s="8"/>
    </row>
    <row r="30" spans="1:10" ht="12.75">
      <c r="A30" s="1" t="s">
        <v>8</v>
      </c>
      <c r="B30" s="6">
        <v>303</v>
      </c>
      <c r="C30" s="7">
        <f t="shared" si="11"/>
        <v>0.002649574144353696</v>
      </c>
      <c r="D30" s="6">
        <v>2439</v>
      </c>
      <c r="E30" s="7">
        <f t="shared" si="12"/>
        <v>0.004467008423030642</v>
      </c>
      <c r="F30" s="20">
        <v>1600965000</v>
      </c>
      <c r="G30" s="7">
        <f t="shared" si="13"/>
        <v>0.003383122131996272</v>
      </c>
      <c r="H30" s="20">
        <f t="shared" si="10"/>
        <v>656402.2140221403</v>
      </c>
      <c r="J30" s="8"/>
    </row>
    <row r="31" spans="1:10" ht="12.75">
      <c r="A31" s="1" t="s">
        <v>9</v>
      </c>
      <c r="B31" s="6">
        <v>9744</v>
      </c>
      <c r="C31" s="7">
        <f t="shared" si="11"/>
        <v>0.0852061071372357</v>
      </c>
      <c r="D31" s="6">
        <v>143785</v>
      </c>
      <c r="E31" s="7">
        <f t="shared" si="12"/>
        <v>0.26334104391367813</v>
      </c>
      <c r="F31" s="20">
        <v>343869004116</v>
      </c>
      <c r="G31" s="7">
        <f t="shared" si="13"/>
        <v>0.726656009551962</v>
      </c>
      <c r="H31" s="20">
        <f t="shared" si="10"/>
        <v>2391549.912132698</v>
      </c>
      <c r="J31" s="8"/>
    </row>
    <row r="32" spans="1:10" ht="12.75">
      <c r="A32" s="1" t="s">
        <v>10</v>
      </c>
      <c r="B32" s="6">
        <v>637</v>
      </c>
      <c r="C32" s="7">
        <f t="shared" si="11"/>
        <v>0.005570226831529058</v>
      </c>
      <c r="D32" s="6">
        <v>1124</v>
      </c>
      <c r="E32" s="7">
        <f t="shared" si="12"/>
        <v>0.002058596747636918</v>
      </c>
      <c r="F32" s="20">
        <v>8793819000</v>
      </c>
      <c r="G32" s="7">
        <f t="shared" si="13"/>
        <v>0.018582894494051604</v>
      </c>
      <c r="H32" s="20">
        <f t="shared" si="10"/>
        <v>7823682.384341637</v>
      </c>
      <c r="J32" s="8"/>
    </row>
    <row r="33" spans="1:10" ht="12.75">
      <c r="A33" s="1" t="s">
        <v>11</v>
      </c>
      <c r="B33" s="6">
        <v>549</v>
      </c>
      <c r="C33" s="7">
        <f t="shared" si="11"/>
        <v>0.004800713548680459</v>
      </c>
      <c r="D33" s="6">
        <v>2270</v>
      </c>
      <c r="E33" s="7">
        <f t="shared" si="12"/>
        <v>0.004157486314177761</v>
      </c>
      <c r="F33" s="20">
        <v>6822958035</v>
      </c>
      <c r="G33" s="7">
        <f t="shared" si="13"/>
        <v>0.014418116781997293</v>
      </c>
      <c r="H33" s="20">
        <f t="shared" si="10"/>
        <v>3005708.385462555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114358</v>
      </c>
      <c r="C35" s="11">
        <f t="shared" si="14"/>
        <v>1</v>
      </c>
      <c r="D35" s="10">
        <f t="shared" si="14"/>
        <v>546003</v>
      </c>
      <c r="E35" s="11">
        <f t="shared" si="14"/>
        <v>0.9999999999999999</v>
      </c>
      <c r="F35" s="21">
        <f t="shared" si="14"/>
        <v>473221165993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92816</v>
      </c>
      <c r="C38" s="7">
        <f aca="true" t="shared" si="15" ref="C38:C44">B38/B$46</f>
        <v>0.8859954753290886</v>
      </c>
      <c r="D38" s="6">
        <v>275271</v>
      </c>
      <c r="E38" s="7">
        <f aca="true" t="shared" si="16" ref="E38:E44">D38/D$46</f>
        <v>0.763867190209926</v>
      </c>
      <c r="F38" s="20">
        <v>69198427771</v>
      </c>
      <c r="G38" s="7">
        <f aca="true" t="shared" si="17" ref="G38:G44">F38/F$46</f>
        <v>0.259009249206531</v>
      </c>
      <c r="H38" s="20">
        <f aca="true" t="shared" si="18" ref="H38:H44">IF(D38=0,"-",+F38/D38)</f>
        <v>251382.91999883752</v>
      </c>
      <c r="J38" s="8"/>
      <c r="N38" s="1"/>
    </row>
    <row r="39" spans="1:14" ht="12.75">
      <c r="A39" s="1" t="s">
        <v>6</v>
      </c>
      <c r="B39" s="6">
        <v>1265</v>
      </c>
      <c r="C39" s="7">
        <f t="shared" si="15"/>
        <v>0.01207533481610172</v>
      </c>
      <c r="D39" s="6">
        <v>4201</v>
      </c>
      <c r="E39" s="7">
        <f t="shared" si="16"/>
        <v>0.011657624908079308</v>
      </c>
      <c r="F39" s="20">
        <v>4782473705</v>
      </c>
      <c r="G39" s="7">
        <f t="shared" si="17"/>
        <v>0.017900766875532236</v>
      </c>
      <c r="H39" s="20">
        <f t="shared" si="18"/>
        <v>1138413.164722685</v>
      </c>
      <c r="J39" s="8"/>
      <c r="N39" s="1"/>
    </row>
    <row r="40" spans="1:14" ht="12.75">
      <c r="A40" s="1" t="s">
        <v>7</v>
      </c>
      <c r="B40" s="6">
        <v>179</v>
      </c>
      <c r="C40" s="7">
        <f t="shared" si="15"/>
        <v>0.0017086837407764488</v>
      </c>
      <c r="D40" s="6">
        <v>426</v>
      </c>
      <c r="E40" s="7">
        <f t="shared" si="16"/>
        <v>0.0011821347800147074</v>
      </c>
      <c r="F40" s="20">
        <v>467446814</v>
      </c>
      <c r="G40" s="7">
        <f t="shared" si="17"/>
        <v>0.0017496502772981328</v>
      </c>
      <c r="H40" s="20">
        <f t="shared" si="18"/>
        <v>1097292.9906103287</v>
      </c>
      <c r="J40" s="8"/>
      <c r="N40" s="1"/>
    </row>
    <row r="41" spans="1:14" ht="12.75">
      <c r="A41" s="1" t="s">
        <v>8</v>
      </c>
      <c r="B41" s="6">
        <v>279</v>
      </c>
      <c r="C41" s="7">
        <f t="shared" si="15"/>
        <v>0.0026632556629979285</v>
      </c>
      <c r="D41" s="6">
        <v>1755</v>
      </c>
      <c r="E41" s="7">
        <f t="shared" si="16"/>
        <v>0.004870062297947914</v>
      </c>
      <c r="F41" s="20">
        <v>1197215000</v>
      </c>
      <c r="G41" s="7">
        <f t="shared" si="17"/>
        <v>0.004481167683678948</v>
      </c>
      <c r="H41" s="20">
        <f t="shared" si="18"/>
        <v>682173.7891737892</v>
      </c>
      <c r="J41" s="8"/>
      <c r="N41" s="1"/>
    </row>
    <row r="42" spans="1:14" ht="12.75">
      <c r="A42" s="1" t="s">
        <v>9</v>
      </c>
      <c r="B42" s="6">
        <v>9110</v>
      </c>
      <c r="C42" s="7">
        <f t="shared" si="15"/>
        <v>0.08696150211437681</v>
      </c>
      <c r="D42" s="6">
        <v>76403</v>
      </c>
      <c r="E42" s="7">
        <f t="shared" si="16"/>
        <v>0.21201559529921052</v>
      </c>
      <c r="F42" s="20">
        <v>180441817446</v>
      </c>
      <c r="G42" s="7">
        <f t="shared" si="17"/>
        <v>0.6753925077144134</v>
      </c>
      <c r="H42" s="20">
        <f t="shared" si="18"/>
        <v>2361711.1559231966</v>
      </c>
      <c r="J42" s="8"/>
      <c r="N42" s="1"/>
    </row>
    <row r="43" spans="1:14" ht="12.75">
      <c r="A43" s="1" t="s">
        <v>10</v>
      </c>
      <c r="B43" s="6">
        <v>630</v>
      </c>
      <c r="C43" s="7">
        <f t="shared" si="15"/>
        <v>0.006013803109995323</v>
      </c>
      <c r="D43" s="6">
        <v>844</v>
      </c>
      <c r="E43" s="7">
        <f t="shared" si="16"/>
        <v>0.0023420698458507345</v>
      </c>
      <c r="F43" s="20">
        <v>6671150000</v>
      </c>
      <c r="G43" s="7">
        <f t="shared" si="17"/>
        <v>0.024970069530514415</v>
      </c>
      <c r="H43" s="20">
        <f t="shared" si="18"/>
        <v>7904206.161137441</v>
      </c>
      <c r="J43" s="8"/>
      <c r="N43" s="1"/>
    </row>
    <row r="44" spans="1:14" ht="12.75">
      <c r="A44" s="1" t="s">
        <v>11</v>
      </c>
      <c r="B44" s="6">
        <v>480</v>
      </c>
      <c r="C44" s="7">
        <f t="shared" si="15"/>
        <v>0.004581945226663103</v>
      </c>
      <c r="D44" s="6">
        <v>1465</v>
      </c>
      <c r="E44" s="7">
        <f t="shared" si="16"/>
        <v>0.004065322658970766</v>
      </c>
      <c r="F44" s="20">
        <v>4407325244</v>
      </c>
      <c r="G44" s="7">
        <f t="shared" si="17"/>
        <v>0.01649658871203187</v>
      </c>
      <c r="H44" s="20">
        <f t="shared" si="18"/>
        <v>3008413.1358361775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104759</v>
      </c>
      <c r="C46" s="11">
        <f t="shared" si="19"/>
        <v>1</v>
      </c>
      <c r="D46" s="10">
        <f t="shared" si="19"/>
        <v>360365</v>
      </c>
      <c r="E46" s="11">
        <f t="shared" si="19"/>
        <v>1</v>
      </c>
      <c r="F46" s="10">
        <f t="shared" si="19"/>
        <v>267165855980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75526</v>
      </c>
      <c r="C49" s="7">
        <f aca="true" t="shared" si="20" ref="C49:C55">B49/B$57</f>
        <v>0.8850011717834544</v>
      </c>
      <c r="D49" s="6">
        <v>115971</v>
      </c>
      <c r="E49" s="7">
        <f aca="true" t="shared" si="21" ref="E49:E55">D49/D$57</f>
        <v>0.6247158448162553</v>
      </c>
      <c r="F49" s="20">
        <v>36337964755</v>
      </c>
      <c r="G49" s="7">
        <f aca="true" t="shared" si="22" ref="G49:G55">F49/F$57</f>
        <v>0.1763505378857135</v>
      </c>
      <c r="H49" s="20">
        <f aca="true" t="shared" si="23" ref="H49:H55">IF(D49=0,"-",+F49/D49)</f>
        <v>313336.65101620235</v>
      </c>
      <c r="J49" s="8"/>
      <c r="N49" s="1"/>
    </row>
    <row r="50" spans="1:14" ht="12.75">
      <c r="A50" s="1" t="s">
        <v>6</v>
      </c>
      <c r="B50" s="6">
        <v>369</v>
      </c>
      <c r="C50" s="7">
        <f t="shared" si="20"/>
        <v>0.004323880946801031</v>
      </c>
      <c r="D50" s="6">
        <v>489</v>
      </c>
      <c r="E50" s="7">
        <f t="shared" si="21"/>
        <v>0.0026341589545243967</v>
      </c>
      <c r="F50" s="20">
        <v>1332911797</v>
      </c>
      <c r="G50" s="7">
        <f t="shared" si="22"/>
        <v>0.006468708799185553</v>
      </c>
      <c r="H50" s="20">
        <f t="shared" si="23"/>
        <v>2725790.9959100205</v>
      </c>
      <c r="J50" s="8"/>
      <c r="N50" s="1"/>
    </row>
    <row r="51" spans="1:14" ht="12.75">
      <c r="A51" s="1" t="s">
        <v>7</v>
      </c>
      <c r="B51" s="6">
        <v>25</v>
      </c>
      <c r="C51" s="7">
        <f t="shared" si="20"/>
        <v>0.0002929458636044059</v>
      </c>
      <c r="D51" s="6">
        <v>27</v>
      </c>
      <c r="E51" s="7">
        <f t="shared" si="21"/>
        <v>0.00014544435945226732</v>
      </c>
      <c r="F51" s="20">
        <v>15195000</v>
      </c>
      <c r="G51" s="7">
        <f t="shared" si="22"/>
        <v>7.37423364583099E-05</v>
      </c>
      <c r="H51" s="20">
        <f t="shared" si="23"/>
        <v>562777.7777777778</v>
      </c>
      <c r="J51" s="8"/>
      <c r="N51" s="1"/>
    </row>
    <row r="52" spans="1:14" ht="12.75">
      <c r="A52" s="1" t="s">
        <v>8</v>
      </c>
      <c r="B52" s="6">
        <v>247</v>
      </c>
      <c r="C52" s="7">
        <f t="shared" si="20"/>
        <v>0.0028943051324115303</v>
      </c>
      <c r="D52" s="6">
        <v>684</v>
      </c>
      <c r="E52" s="7">
        <f t="shared" si="21"/>
        <v>0.0036845904394574385</v>
      </c>
      <c r="F52" s="20">
        <v>403750000</v>
      </c>
      <c r="G52" s="7">
        <f t="shared" si="22"/>
        <v>0.001959425359989643</v>
      </c>
      <c r="H52" s="20">
        <f t="shared" si="23"/>
        <v>590277.7777777778</v>
      </c>
      <c r="J52" s="8"/>
      <c r="N52" s="1"/>
    </row>
    <row r="53" spans="1:14" ht="12.75">
      <c r="A53" s="1" t="s">
        <v>9</v>
      </c>
      <c r="B53" s="6">
        <v>8614</v>
      </c>
      <c r="C53" s="7">
        <f t="shared" si="20"/>
        <v>0.1009374267635341</v>
      </c>
      <c r="D53" s="6">
        <v>67382</v>
      </c>
      <c r="E53" s="7">
        <f t="shared" si="21"/>
        <v>0.3629752529115806</v>
      </c>
      <c r="F53" s="20">
        <v>163427186670</v>
      </c>
      <c r="G53" s="7">
        <f t="shared" si="22"/>
        <v>0.7931229079206423</v>
      </c>
      <c r="H53" s="20">
        <f t="shared" si="23"/>
        <v>2425383.435784037</v>
      </c>
      <c r="J53" s="8"/>
      <c r="N53" s="1"/>
    </row>
    <row r="54" spans="1:14" ht="12.75">
      <c r="A54" s="1" t="s">
        <v>10</v>
      </c>
      <c r="B54" s="6">
        <v>219</v>
      </c>
      <c r="C54" s="7">
        <f t="shared" si="20"/>
        <v>0.0025662057651745958</v>
      </c>
      <c r="D54" s="6">
        <v>280</v>
      </c>
      <c r="E54" s="7">
        <f t="shared" si="21"/>
        <v>0.0015083118758012907</v>
      </c>
      <c r="F54" s="20">
        <v>2122669000</v>
      </c>
      <c r="G54" s="7">
        <f t="shared" si="22"/>
        <v>0.010301452555947629</v>
      </c>
      <c r="H54" s="20">
        <f t="shared" si="23"/>
        <v>7580960.714285715</v>
      </c>
      <c r="J54" s="8"/>
      <c r="N54" s="1"/>
    </row>
    <row r="55" spans="1:14" ht="12.75">
      <c r="A55" s="1" t="s">
        <v>11</v>
      </c>
      <c r="B55" s="6">
        <v>340</v>
      </c>
      <c r="C55" s="7">
        <f t="shared" si="20"/>
        <v>0.00398406374501992</v>
      </c>
      <c r="D55" s="6">
        <v>805</v>
      </c>
      <c r="E55" s="7">
        <f t="shared" si="21"/>
        <v>0.0043363966429287104</v>
      </c>
      <c r="F55" s="20">
        <v>2415632791</v>
      </c>
      <c r="G55" s="7">
        <f t="shared" si="22"/>
        <v>0.011723225142063061</v>
      </c>
      <c r="H55" s="20">
        <f t="shared" si="23"/>
        <v>3000786.0757763977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85340</v>
      </c>
      <c r="C57" s="11">
        <f t="shared" si="24"/>
        <v>1</v>
      </c>
      <c r="D57" s="10">
        <f t="shared" si="24"/>
        <v>185638</v>
      </c>
      <c r="E57" s="11">
        <f t="shared" si="24"/>
        <v>1</v>
      </c>
      <c r="F57" s="10">
        <f t="shared" si="24"/>
        <v>206055310013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2007-09-05T12:50:21Z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